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ottova\Desktop\Zveřejnění manuálu 15_2021  Autovraky\"/>
    </mc:Choice>
  </mc:AlternateContent>
  <bookViews>
    <workbookView xWindow="0" yWindow="2220" windowWidth="15285" windowHeight="5985"/>
  </bookViews>
  <sheets>
    <sheet name="Autovraky_dotace" sheetId="1" r:id="rId1"/>
  </sheets>
  <definedNames>
    <definedName name="_xlnm.Print_Area" localSheetId="0">Autovraky_dotace!$A$2:$G$27</definedName>
  </definedNames>
  <calcPr calcId="162913"/>
</workbook>
</file>

<file path=xl/calcChain.xml><?xml version="1.0" encoding="utf-8"?>
<calcChain xmlns="http://schemas.openxmlformats.org/spreadsheetml/2006/main">
  <c r="F15" i="1" l="1"/>
  <c r="E15" i="1" l="1"/>
  <c r="D16" i="1"/>
  <c r="C15" i="1"/>
  <c r="C18" i="1" s="1"/>
  <c r="F12" i="1"/>
  <c r="G12" i="1" s="1"/>
  <c r="F14" i="1" l="1"/>
  <c r="G14" i="1" s="1"/>
  <c r="G15" i="1" l="1"/>
  <c r="F13" i="1" l="1"/>
  <c r="G13" i="1" l="1"/>
  <c r="G18" i="1" s="1"/>
</calcChain>
</file>

<file path=xl/comments1.xml><?xml version="1.0" encoding="utf-8"?>
<comments xmlns="http://schemas.openxmlformats.org/spreadsheetml/2006/main">
  <authors>
    <author>Kottová Jana</author>
  </authors>
  <commentList>
    <comment ref="G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Pomocná kalkulačka slouží k doplnění částky na účetním dokladu ve formuláři žádosti. 
Vyplňte pouze zelená pole a uveďte množství odevzdaných komodit.
Vypočtenou částku "Maximální podpora celkem" doplňte do žádosti na záložce
"Účetní doklad" kolonka "Částka na dokladu celkem (Kč)“.  </t>
        </r>
      </text>
    </comment>
  </commentList>
</comments>
</file>

<file path=xl/sharedStrings.xml><?xml version="1.0" encoding="utf-8"?>
<sst xmlns="http://schemas.openxmlformats.org/spreadsheetml/2006/main" count="21" uniqueCount="19">
  <si>
    <t xml:space="preserve">Množství komodit uvedené žadatelem </t>
  </si>
  <si>
    <t>Komodity</t>
  </si>
  <si>
    <t>Odevzdáno (kg)</t>
  </si>
  <si>
    <t>Pneumatiky</t>
  </si>
  <si>
    <t>Textilie</t>
  </si>
  <si>
    <t>Sklo (lepené, zadní a boční)</t>
  </si>
  <si>
    <t>Plasty - energetické využití</t>
  </si>
  <si>
    <t>Plasty - materiálové využití</t>
  </si>
  <si>
    <t xml:space="preserve"> -</t>
  </si>
  <si>
    <t xml:space="preserve">Plasty </t>
  </si>
  <si>
    <t>Množství komodity v (kg) na jeden autovrak</t>
  </si>
  <si>
    <t xml:space="preserve">Minimální limit na materiálové využití v (kg) </t>
  </si>
  <si>
    <t xml:space="preserve">Přepočtený počet  autovraků </t>
  </si>
  <si>
    <t>Maximální výše podpory</t>
  </si>
  <si>
    <t>Počet autovraků převzatých ke zpracování v daném kalendářním roce</t>
  </si>
  <si>
    <t>Vyplňte pouze zelená pole.</t>
  </si>
  <si>
    <t>Maximální podpora celkem</t>
  </si>
  <si>
    <t>Celkem (uznatelné)</t>
  </si>
  <si>
    <t>Pomocná kalkulačka pro stanovení výše podpory 
ve výzvě NPŽP č. 15/2021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</si>
</sst>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1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name val="Segoe UI"/>
      <family val="2"/>
      <charset val="238"/>
    </font>
    <font>
      <i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3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6"/>
      <color theme="1"/>
      <name val="Segoe UI"/>
      <family val="2"/>
      <charset val="238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3" fontId="8" fillId="4" borderId="3" xfId="0" applyNumberFormat="1" applyFont="1" applyFill="1" applyBorder="1" applyAlignment="1" applyProtection="1">
      <alignment horizontal="center" vertical="center"/>
      <protection hidden="1"/>
    </xf>
    <xf numFmtId="164" fontId="4" fillId="0" borderId="12" xfId="7" applyNumberFormat="1" applyFont="1" applyBorder="1" applyAlignment="1" applyProtection="1">
      <alignment horizontal="right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3" fontId="8" fillId="4" borderId="1" xfId="0" applyNumberFormat="1" applyFont="1" applyFill="1" applyBorder="1" applyAlignment="1" applyProtection="1">
      <alignment horizontal="center" vertical="center"/>
      <protection hidden="1"/>
    </xf>
    <xf numFmtId="164" fontId="4" fillId="0" borderId="10" xfId="7" applyNumberFormat="1" applyFont="1" applyBorder="1" applyAlignment="1" applyProtection="1">
      <alignment horizontal="right" vertical="center"/>
      <protection hidden="1"/>
    </xf>
    <xf numFmtId="3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8" fillId="0" borderId="3" xfId="0" applyNumberFormat="1" applyFont="1" applyBorder="1" applyAlignment="1" applyProtection="1">
      <alignment horizontal="center" vertical="center"/>
      <protection hidden="1"/>
    </xf>
    <xf numFmtId="3" fontId="13" fillId="4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protection hidden="1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4" fontId="10" fillId="0" borderId="20" xfId="0" applyNumberFormat="1" applyFont="1" applyBorder="1" applyAlignment="1" applyProtection="1">
      <alignment horizontal="center" vertical="center"/>
      <protection hidden="1"/>
    </xf>
    <xf numFmtId="0" fontId="11" fillId="0" borderId="9" xfId="0" applyFont="1" applyFill="1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1" fillId="0" borderId="14" xfId="0" applyFont="1" applyFill="1" applyBorder="1" applyAlignment="1" applyProtection="1">
      <alignment horizontal="left" vertical="center"/>
      <protection hidden="1"/>
    </xf>
    <xf numFmtId="0" fontId="11" fillId="0" borderId="4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4" xfId="0" applyFont="1" applyBorder="1" applyAlignment="1" applyProtection="1">
      <alignment horizontal="left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1" fillId="0" borderId="11" xfId="0" applyFont="1" applyFill="1" applyBorder="1" applyAlignment="1" applyProtection="1">
      <alignment horizontal="left" vertical="center"/>
      <protection hidden="1"/>
    </xf>
    <xf numFmtId="0" fontId="11" fillId="0" borderId="3" xfId="0" applyFont="1" applyFill="1" applyBorder="1" applyAlignment="1" applyProtection="1">
      <alignment horizontal="left" vertical="center"/>
      <protection hidden="1"/>
    </xf>
    <xf numFmtId="0" fontId="13" fillId="2" borderId="6" xfId="0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left" vertical="center" wrapText="1"/>
      <protection hidden="1"/>
    </xf>
    <xf numFmtId="0" fontId="14" fillId="0" borderId="16" xfId="0" applyFont="1" applyBorder="1" applyAlignment="1" applyProtection="1">
      <alignment horizontal="left" vertical="center" wrapText="1"/>
      <protection hidden="1"/>
    </xf>
    <xf numFmtId="0" fontId="14" fillId="0" borderId="17" xfId="0" applyFont="1" applyBorder="1" applyAlignment="1" applyProtection="1">
      <alignment horizontal="left" vertical="center" wrapText="1"/>
      <protection hidden="1"/>
    </xf>
    <xf numFmtId="0" fontId="14" fillId="0" borderId="18" xfId="0" applyFont="1" applyBorder="1" applyAlignment="1" applyProtection="1">
      <alignment horizontal="left" vertical="center" wrapText="1"/>
      <protection hidden="1"/>
    </xf>
    <xf numFmtId="0" fontId="14" fillId="0" borderId="19" xfId="0" applyFont="1" applyBorder="1" applyAlignment="1" applyProtection="1">
      <alignment horizontal="left" vertical="center" wrapText="1"/>
      <protection hidden="1"/>
    </xf>
    <xf numFmtId="0" fontId="14" fillId="0" borderId="21" xfId="0" applyFont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</cellXfs>
  <cellStyles count="8">
    <cellStyle name="Hypertextový odkaz 2" xfId="2"/>
    <cellStyle name="Měna" xfId="7" builtinId="4"/>
    <cellStyle name="Měna 2" xfId="3"/>
    <cellStyle name="Měna 3" xfId="4"/>
    <cellStyle name="Normální" xfId="0" builtinId="0"/>
    <cellStyle name="Normální 2" xfId="5"/>
    <cellStyle name="Normální 3" xfId="6"/>
    <cellStyle name="Normální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7"/>
  <sheetViews>
    <sheetView showGridLines="0" tabSelected="1" view="pageLayout" topLeftCell="A7" zoomScale="110" zoomScaleSheetLayoutView="100" zoomScalePageLayoutView="110" workbookViewId="0">
      <selection activeCell="A7" sqref="A7"/>
    </sheetView>
  </sheetViews>
  <sheetFormatPr defaultRowHeight="16.5" x14ac:dyDescent="0.3"/>
  <cols>
    <col min="1" max="1" width="11.42578125" style="4" customWidth="1"/>
    <col min="2" max="2" width="16" style="4" customWidth="1"/>
    <col min="3" max="3" width="13.5703125" style="4" customWidth="1"/>
    <col min="4" max="4" width="11.42578125" style="4" customWidth="1"/>
    <col min="5" max="5" width="13.28515625" style="4" customWidth="1"/>
    <col min="6" max="6" width="14.140625" style="4" customWidth="1"/>
    <col min="7" max="7" width="14.42578125" style="4" bestFit="1" customWidth="1"/>
    <col min="8" max="8" width="13.42578125" style="4" bestFit="1" customWidth="1"/>
    <col min="9" max="16384" width="9.140625" style="4"/>
  </cols>
  <sheetData>
    <row r="2" spans="1:7" ht="48.75" customHeight="1" x14ac:dyDescent="0.3">
      <c r="A2" s="33" t="s">
        <v>18</v>
      </c>
      <c r="B2" s="33"/>
      <c r="C2" s="33"/>
      <c r="D2" s="33"/>
      <c r="E2" s="33"/>
      <c r="F2" s="33"/>
      <c r="G2" s="33"/>
    </row>
    <row r="4" spans="1:7" x14ac:dyDescent="0.3">
      <c r="A4" s="5" t="s">
        <v>15</v>
      </c>
      <c r="B4" s="6"/>
      <c r="C4" s="6"/>
      <c r="D4" s="6"/>
      <c r="E4" s="6"/>
    </row>
    <row r="5" spans="1:7" ht="17.25" x14ac:dyDescent="0.3">
      <c r="A5" s="7"/>
      <c r="B5" s="6"/>
      <c r="C5" s="6"/>
      <c r="D5" s="6"/>
      <c r="E5" s="6"/>
    </row>
    <row r="6" spans="1:7" ht="42.75" customHeight="1" x14ac:dyDescent="0.3">
      <c r="A6" s="37" t="s">
        <v>14</v>
      </c>
      <c r="B6" s="38"/>
      <c r="C6" s="1">
        <v>100</v>
      </c>
      <c r="E6" s="36"/>
      <c r="F6" s="36"/>
      <c r="G6" s="8"/>
    </row>
    <row r="8" spans="1:7" x14ac:dyDescent="0.3">
      <c r="A8" s="9"/>
      <c r="B8" s="9"/>
      <c r="C8" s="9"/>
      <c r="D8" s="10"/>
      <c r="E8" s="10"/>
    </row>
    <row r="9" spans="1:7" ht="18.75" x14ac:dyDescent="0.35">
      <c r="A9" s="11" t="s">
        <v>0</v>
      </c>
      <c r="B9" s="12"/>
      <c r="C9" s="12"/>
      <c r="D9" s="12"/>
      <c r="E9" s="12"/>
    </row>
    <row r="10" spans="1:7" ht="6" customHeight="1" thickBot="1" x14ac:dyDescent="0.35">
      <c r="D10" s="13"/>
      <c r="E10" s="13"/>
    </row>
    <row r="11" spans="1:7" ht="74.25" customHeight="1" thickBot="1" x14ac:dyDescent="0.35">
      <c r="A11" s="39" t="s">
        <v>1</v>
      </c>
      <c r="B11" s="40"/>
      <c r="C11" s="14" t="s">
        <v>2</v>
      </c>
      <c r="D11" s="14" t="s">
        <v>10</v>
      </c>
      <c r="E11" s="14" t="s">
        <v>11</v>
      </c>
      <c r="F11" s="14" t="s">
        <v>12</v>
      </c>
      <c r="G11" s="14" t="s">
        <v>13</v>
      </c>
    </row>
    <row r="12" spans="1:7" ht="16.5" customHeight="1" x14ac:dyDescent="0.3">
      <c r="A12" s="41" t="s">
        <v>3</v>
      </c>
      <c r="B12" s="42"/>
      <c r="C12" s="2">
        <v>100</v>
      </c>
      <c r="D12" s="15">
        <v>20</v>
      </c>
      <c r="E12" s="16" t="s">
        <v>8</v>
      </c>
      <c r="F12" s="17">
        <f>MIN($C$6,(FLOOR(C12/D12,1)))</f>
        <v>5</v>
      </c>
      <c r="G12" s="18">
        <f>F12*200</f>
        <v>1000</v>
      </c>
    </row>
    <row r="13" spans="1:7" x14ac:dyDescent="0.3">
      <c r="A13" s="31" t="s">
        <v>5</v>
      </c>
      <c r="B13" s="32"/>
      <c r="C13" s="3">
        <v>100</v>
      </c>
      <c r="D13" s="19">
        <v>25</v>
      </c>
      <c r="E13" s="20" t="s">
        <v>8</v>
      </c>
      <c r="F13" s="21">
        <f>MIN($C$6,(FLOOR(C13/D13,1)))</f>
        <v>4</v>
      </c>
      <c r="G13" s="22">
        <f>F13*150</f>
        <v>600</v>
      </c>
    </row>
    <row r="14" spans="1:7" x14ac:dyDescent="0.3">
      <c r="A14" s="31" t="s">
        <v>4</v>
      </c>
      <c r="B14" s="32"/>
      <c r="C14" s="3">
        <v>100</v>
      </c>
      <c r="D14" s="19">
        <v>20</v>
      </c>
      <c r="E14" s="20" t="s">
        <v>8</v>
      </c>
      <c r="F14" s="21">
        <f>MIN($C$6,(FLOOR(C14/D14,1)))</f>
        <v>5</v>
      </c>
      <c r="G14" s="22">
        <f>F14*150</f>
        <v>750</v>
      </c>
    </row>
    <row r="15" spans="1:7" x14ac:dyDescent="0.3">
      <c r="A15" s="41" t="s">
        <v>9</v>
      </c>
      <c r="B15" s="42"/>
      <c r="C15" s="23">
        <f>C16+C17</f>
        <v>300</v>
      </c>
      <c r="D15" s="15">
        <v>35</v>
      </c>
      <c r="E15" s="24">
        <f>C17/(20/15)</f>
        <v>75</v>
      </c>
      <c r="F15" s="17">
        <f>MIN($C$6,(FLOOR((C16+IF(C17&gt;C16*(20/15),C16*(20/15),C17))/D15,1)))</f>
        <v>8</v>
      </c>
      <c r="G15" s="22">
        <f>F15*250</f>
        <v>2000</v>
      </c>
    </row>
    <row r="16" spans="1:7" x14ac:dyDescent="0.3">
      <c r="A16" s="34" t="s">
        <v>7</v>
      </c>
      <c r="B16" s="35"/>
      <c r="C16" s="3">
        <v>200</v>
      </c>
      <c r="D16" s="45" t="str">
        <f>IF(C17&gt;C16*(20/15),"Z důvodu nesplnění limitu na materiálové využití plastů, došlo k úměrnému snížení počtu autovraků, které podmínku splňují (z každých 35 kg plastů je nutné min. 15 kg odevzdat k materiálovému využití)"," ")</f>
        <v xml:space="preserve"> </v>
      </c>
      <c r="E16" s="46"/>
      <c r="F16" s="46"/>
      <c r="G16" s="47"/>
    </row>
    <row r="17" spans="1:9" ht="17.25" thickBot="1" x14ac:dyDescent="0.35">
      <c r="A17" s="31" t="s">
        <v>6</v>
      </c>
      <c r="B17" s="32"/>
      <c r="C17" s="3">
        <v>100</v>
      </c>
      <c r="D17" s="48"/>
      <c r="E17" s="49"/>
      <c r="F17" s="49"/>
      <c r="G17" s="50"/>
    </row>
    <row r="18" spans="1:9" ht="17.25" thickBot="1" x14ac:dyDescent="0.35">
      <c r="A18" s="43" t="s">
        <v>17</v>
      </c>
      <c r="B18" s="44"/>
      <c r="C18" s="25">
        <f>SUM(C12:C15)</f>
        <v>600</v>
      </c>
      <c r="D18" s="26"/>
      <c r="E18" s="51" t="s">
        <v>16</v>
      </c>
      <c r="F18" s="51"/>
      <c r="G18" s="30">
        <f>SUM(G12:G17)</f>
        <v>4350</v>
      </c>
    </row>
    <row r="19" spans="1:9" ht="17.25" thickBot="1" x14ac:dyDescent="0.35">
      <c r="A19" s="27"/>
      <c r="B19" s="27"/>
      <c r="C19" s="14"/>
      <c r="E19" s="27"/>
    </row>
    <row r="21" spans="1:9" x14ac:dyDescent="0.3">
      <c r="F21" s="28"/>
    </row>
    <row r="22" spans="1:9" x14ac:dyDescent="0.3"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B32" s="29"/>
      <c r="C32" s="29"/>
      <c r="D32" s="29"/>
      <c r="E32" s="29"/>
      <c r="F32" s="29"/>
      <c r="G32" s="29"/>
      <c r="H32" s="29"/>
      <c r="I32" s="29"/>
    </row>
    <row r="33" spans="2:9" x14ac:dyDescent="0.3">
      <c r="B33" s="29"/>
      <c r="C33" s="29"/>
      <c r="D33" s="29"/>
      <c r="E33" s="29"/>
      <c r="F33" s="29"/>
      <c r="G33" s="29"/>
      <c r="H33" s="29"/>
      <c r="I33" s="29"/>
    </row>
    <row r="34" spans="2:9" x14ac:dyDescent="0.3">
      <c r="B34" s="29"/>
      <c r="C34" s="29"/>
      <c r="D34" s="29"/>
      <c r="E34" s="29"/>
      <c r="F34" s="29"/>
      <c r="G34" s="29"/>
      <c r="H34" s="29"/>
      <c r="I34" s="29"/>
    </row>
    <row r="35" spans="2:9" x14ac:dyDescent="0.3">
      <c r="B35" s="29"/>
      <c r="C35" s="29"/>
      <c r="D35" s="29"/>
      <c r="E35" s="29"/>
      <c r="F35" s="29"/>
      <c r="G35" s="29"/>
      <c r="H35" s="29"/>
      <c r="I35" s="29"/>
    </row>
    <row r="36" spans="2:9" x14ac:dyDescent="0.3">
      <c r="B36" s="29"/>
      <c r="C36" s="29"/>
      <c r="D36" s="29"/>
      <c r="E36" s="29"/>
      <c r="F36" s="29"/>
      <c r="G36" s="29"/>
      <c r="H36" s="29"/>
      <c r="I36" s="29"/>
    </row>
    <row r="37" spans="2:9" x14ac:dyDescent="0.3">
      <c r="B37" s="29"/>
      <c r="C37" s="29"/>
      <c r="D37" s="29"/>
      <c r="E37" s="29"/>
      <c r="F37" s="29"/>
      <c r="G37" s="29"/>
      <c r="H37" s="29"/>
      <c r="I37" s="29"/>
    </row>
  </sheetData>
  <sheetProtection formatCells="0" selectLockedCells="1"/>
  <protectedRanges>
    <protectedRange sqref="C12:C17" name="Oblast2"/>
  </protectedRanges>
  <mergeCells count="13">
    <mergeCell ref="A18:B18"/>
    <mergeCell ref="A15:B15"/>
    <mergeCell ref="D16:G17"/>
    <mergeCell ref="E18:F18"/>
    <mergeCell ref="A14:B14"/>
    <mergeCell ref="A13:B13"/>
    <mergeCell ref="A2:G2"/>
    <mergeCell ref="A16:B16"/>
    <mergeCell ref="A17:B17"/>
    <mergeCell ref="E6:F6"/>
    <mergeCell ref="A6:B6"/>
    <mergeCell ref="A11:B11"/>
    <mergeCell ref="A12:B12"/>
  </mergeCells>
  <conditionalFormatting sqref="F12:F13 F15">
    <cfRule type="cellIs" dxfId="3" priority="6" operator="lessThan">
      <formula>#REF!</formula>
    </cfRule>
  </conditionalFormatting>
  <conditionalFormatting sqref="E15">
    <cfRule type="cellIs" dxfId="2" priority="3" operator="greaterThan">
      <formula>$C$16</formula>
    </cfRule>
  </conditionalFormatting>
  <conditionalFormatting sqref="F14">
    <cfRule type="cellIs" dxfId="1" priority="2" operator="lessThan">
      <formula>#REF!</formula>
    </cfRule>
  </conditionalFormatting>
  <conditionalFormatting sqref="F21">
    <cfRule type="cellIs" dxfId="0" priority="1" operator="lessThan">
      <formula>#REF!</formula>
    </cfRule>
  </conditionalFormatting>
  <dataValidations disablePrompts="1" count="1">
    <dataValidation type="list" allowBlank="1" showInputMessage="1" showErrorMessage="1" sqref="G6">
      <formula1>",2018,2019"</formula1>
    </dataValidation>
  </dataValidations>
  <pageMargins left="0.65604166666666663" right="0.61687499999999995" top="0.85187500000000005" bottom="0.52" header="0.3" footer="0.3"/>
  <pageSetup paperSize="9" scale="94" orientation="portrait" r:id="rId1"/>
  <headerFooter>
    <oddHeader>&amp;L&amp;G&amp;R&amp;G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Autovraky_dotace</vt:lpstr>
      <vt:lpstr>Autovraky_dotace!Oblast_tisku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Kottová Jana</dc:creator>
  <cp:lastModifiedBy>Kottová Jana</cp:lastModifiedBy>
  <cp:revision>5</cp:revision>
  <cp:lastPrinted>2022-11-30T08:06:14Z</cp:lastPrinted>
  <dcterms:created xsi:type="dcterms:W3CDTF">2017-11-24T13:47:34Z</dcterms:created>
  <dcterms:modified xsi:type="dcterms:W3CDTF">2022-12-15T08:36:17Z</dcterms:modified>
</cp:coreProperties>
</file>